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20730" windowHeight="9465"/>
  </bookViews>
  <sheets>
    <sheet name="Foglio1" sheetId="7" r:id="rId1"/>
  </sheets>
  <calcPr calcId="144525"/>
</workbook>
</file>

<file path=xl/calcChain.xml><?xml version="1.0" encoding="utf-8"?>
<calcChain xmlns="http://schemas.openxmlformats.org/spreadsheetml/2006/main">
  <c r="G12" i="7" l="1"/>
  <c r="H12" i="7" s="1"/>
  <c r="D12" i="7"/>
  <c r="G11" i="7"/>
  <c r="D11" i="7"/>
  <c r="H11" i="7" s="1"/>
  <c r="H10" i="7"/>
  <c r="G10" i="7"/>
  <c r="D10" i="7"/>
  <c r="G9" i="7"/>
  <c r="D9" i="7"/>
  <c r="H9" i="7" s="1"/>
  <c r="G8" i="7"/>
  <c r="D8" i="7"/>
  <c r="G7" i="7"/>
  <c r="D7" i="7"/>
  <c r="H7" i="7" s="1"/>
  <c r="I7" i="7" l="1"/>
  <c r="K7" i="7" s="1"/>
  <c r="H13" i="7"/>
  <c r="J7" i="7"/>
  <c r="I9" i="7"/>
  <c r="J9" i="7"/>
  <c r="I11" i="7"/>
  <c r="J11" i="7"/>
  <c r="K11" i="7"/>
  <c r="D13" i="7"/>
  <c r="I10" i="7"/>
  <c r="I12" i="7"/>
  <c r="K12" i="7" s="1"/>
  <c r="J10" i="7"/>
  <c r="J12" i="7"/>
  <c r="K10" i="7" l="1"/>
  <c r="K9" i="7"/>
  <c r="I13" i="7"/>
  <c r="J13" i="7"/>
  <c r="K13" i="7" s="1"/>
</calcChain>
</file>

<file path=xl/sharedStrings.xml><?xml version="1.0" encoding="utf-8"?>
<sst xmlns="http://schemas.openxmlformats.org/spreadsheetml/2006/main" count="34" uniqueCount="30">
  <si>
    <t>SETTORE</t>
  </si>
  <si>
    <t>DIRIGENTE</t>
  </si>
  <si>
    <t>PERIODO</t>
  </si>
  <si>
    <t>BALDUCCI Vincenzo</t>
  </si>
  <si>
    <t>TERRITORIO</t>
  </si>
  <si>
    <t>Premio ipotetico</t>
  </si>
  <si>
    <t>Premio da distribuire</t>
  </si>
  <si>
    <t>BINETTI Alessandro</t>
  </si>
  <si>
    <t>Parametro non valutabile</t>
  </si>
  <si>
    <t>DE GENNARO Mauro</t>
  </si>
  <si>
    <t>AREA 1</t>
  </si>
  <si>
    <t>DI CAPUA Giovanni</t>
  </si>
  <si>
    <t>DI MAURO Irene</t>
  </si>
  <si>
    <t>SERVIZI Finan.Istit.</t>
  </si>
  <si>
    <t>PATRIMONIO</t>
  </si>
  <si>
    <t>ATTIVITA' PRODUTTIVE</t>
  </si>
  <si>
    <t>non erogabile</t>
  </si>
  <si>
    <t>Oneri riflessi</t>
  </si>
  <si>
    <t>irap</t>
  </si>
  <si>
    <t>totale oneri</t>
  </si>
  <si>
    <t>Valutazione complessiva</t>
  </si>
  <si>
    <t>Valutazione OIV</t>
  </si>
  <si>
    <t>01/01/2019-31/12/2019</t>
  </si>
  <si>
    <t>DE LEONARDIS Lidia</t>
  </si>
  <si>
    <t>SOCIALITA'/Area 4</t>
  </si>
  <si>
    <t>01/03/2019-31/12/2019</t>
  </si>
  <si>
    <t>Art. 20 comma 1 D.lgs 33/2013 e succ. mod. e int.   - Dati Relativi all'ammontare complessivo dei premi collegati alla Performance</t>
  </si>
  <si>
    <t xml:space="preserve">Grado di differenziazione dell'utilizzo della premialita per i dirigenti </t>
  </si>
  <si>
    <t>Comune di Molfetta</t>
  </si>
  <si>
    <t>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</si>
</sst>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9" fontId="4" fillId="0" borderId="1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Fill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/>
    <xf numFmtId="164" fontId="5" fillId="0" borderId="2" xfId="0" applyNumberFormat="1" applyFont="1" applyFill="1" applyBorder="1"/>
    <xf numFmtId="164" fontId="6" fillId="0" borderId="1" xfId="0" applyNumberFormat="1" applyFont="1" applyBorder="1"/>
    <xf numFmtId="1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right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right"/>
    </xf>
    <xf numFmtId="0" fontId="5" fillId="0" borderId="1" xfId="0" applyFont="1" applyFill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right"/>
    </xf>
    <xf numFmtId="0" fontId="5" fillId="0" borderId="0" xfId="0" applyFont="1" applyBorder="1"/>
    <xf numFmtId="164" fontId="4" fillId="0" borderId="2" xfId="0" applyNumberFormat="1" applyFont="1" applyFill="1" applyBorder="1"/>
    <xf numFmtId="164" fontId="7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sqref="A1:K13"/>
    </sheetView>
  </sheetViews>
  <sheetFormatPr defaultRowHeight="15" x14ac:dyDescent="0.25"/>
  <cols>
    <col min="1" max="1" width="21.140625" customWidth="1"/>
    <col min="2" max="2" width="19.140625" customWidth="1"/>
    <col min="3" max="3" width="22.28515625" customWidth="1"/>
    <col min="4" max="4" width="15.42578125" customWidth="1"/>
    <col min="5" max="5" width="11.42578125" hidden="1" customWidth="1"/>
    <col min="6" max="6" width="10" hidden="1" customWidth="1"/>
    <col min="7" max="7" width="11" customWidth="1"/>
    <col min="8" max="8" width="30.28515625" customWidth="1"/>
    <col min="9" max="9" width="12.140625" hidden="1" customWidth="1"/>
    <col min="10" max="10" width="0" hidden="1" customWidth="1"/>
    <col min="11" max="11" width="12.7109375" hidden="1" customWidth="1"/>
  </cols>
  <sheetData>
    <row r="1" spans="1:11" x14ac:dyDescent="0.25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3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5"/>
      <c r="B5" s="5"/>
      <c r="C5" s="5"/>
      <c r="D5" s="6"/>
      <c r="E5" s="6"/>
      <c r="F5" s="6"/>
      <c r="G5" s="5"/>
      <c r="H5" s="7"/>
      <c r="I5" s="8"/>
      <c r="J5" s="8"/>
      <c r="K5" s="8"/>
    </row>
    <row r="6" spans="1:11" ht="51.75" x14ac:dyDescent="0.25">
      <c r="A6" s="9" t="s">
        <v>0</v>
      </c>
      <c r="B6" s="9" t="s">
        <v>1</v>
      </c>
      <c r="C6" s="9" t="s">
        <v>2</v>
      </c>
      <c r="D6" s="10" t="s">
        <v>5</v>
      </c>
      <c r="E6" s="11" t="s">
        <v>21</v>
      </c>
      <c r="F6" s="11" t="s">
        <v>8</v>
      </c>
      <c r="G6" s="12" t="s">
        <v>20</v>
      </c>
      <c r="H6" s="13" t="s">
        <v>6</v>
      </c>
      <c r="I6" s="14" t="s">
        <v>17</v>
      </c>
      <c r="J6" s="14" t="s">
        <v>18</v>
      </c>
      <c r="K6" s="14" t="s">
        <v>19</v>
      </c>
    </row>
    <row r="7" spans="1:11" x14ac:dyDescent="0.25">
      <c r="A7" s="15" t="s">
        <v>10</v>
      </c>
      <c r="B7" s="15" t="s">
        <v>11</v>
      </c>
      <c r="C7" s="16" t="s">
        <v>22</v>
      </c>
      <c r="D7" s="17">
        <f>5963.44*49/100</f>
        <v>2922.0855999999999</v>
      </c>
      <c r="E7" s="18">
        <v>72.45</v>
      </c>
      <c r="F7" s="16">
        <v>15</v>
      </c>
      <c r="G7" s="19">
        <f>E7+F7</f>
        <v>87.45</v>
      </c>
      <c r="H7" s="20">
        <f>D7/100*G7</f>
        <v>2555.3638572</v>
      </c>
      <c r="I7" s="21">
        <f>H7*23.8/100</f>
        <v>608.17659801360003</v>
      </c>
      <c r="J7" s="21">
        <f>H7*8.5/100</f>
        <v>217.20592786199998</v>
      </c>
      <c r="K7" s="21">
        <f>H7+I7+J7</f>
        <v>3380.7463830756001</v>
      </c>
    </row>
    <row r="8" spans="1:11" x14ac:dyDescent="0.25">
      <c r="A8" s="15" t="s">
        <v>13</v>
      </c>
      <c r="B8" s="15" t="s">
        <v>12</v>
      </c>
      <c r="C8" s="16" t="s">
        <v>22</v>
      </c>
      <c r="D8" s="17">
        <f>5963.44/365*365</f>
        <v>5963.44</v>
      </c>
      <c r="E8" s="18">
        <v>74.55</v>
      </c>
      <c r="F8" s="16">
        <v>15</v>
      </c>
      <c r="G8" s="19">
        <f t="shared" ref="G8:G12" si="0">E8+F8</f>
        <v>89.55</v>
      </c>
      <c r="H8" s="20" t="s">
        <v>16</v>
      </c>
      <c r="I8" s="21"/>
      <c r="J8" s="21"/>
      <c r="K8" s="21"/>
    </row>
    <row r="9" spans="1:11" x14ac:dyDescent="0.25">
      <c r="A9" s="15" t="s">
        <v>24</v>
      </c>
      <c r="B9" s="15" t="s">
        <v>23</v>
      </c>
      <c r="C9" s="22" t="s">
        <v>25</v>
      </c>
      <c r="D9" s="17">
        <f>5963.44/365*365</f>
        <v>5963.44</v>
      </c>
      <c r="E9" s="23">
        <v>74</v>
      </c>
      <c r="F9" s="16">
        <v>15</v>
      </c>
      <c r="G9" s="19">
        <f t="shared" si="0"/>
        <v>89</v>
      </c>
      <c r="H9" s="20">
        <f>(D9/100*G9)/365*305</f>
        <v>4435.0021589041089</v>
      </c>
      <c r="I9" s="21">
        <f t="shared" ref="I9:I12" si="1">H9*23.8/100</f>
        <v>1055.5305138191779</v>
      </c>
      <c r="J9" s="21">
        <f t="shared" ref="J9:J12" si="2">H9*8.5/100</f>
        <v>376.97518350684931</v>
      </c>
      <c r="K9" s="21">
        <f t="shared" ref="K9:K13" si="3">H9+I9+J9</f>
        <v>5867.507856230136</v>
      </c>
    </row>
    <row r="10" spans="1:11" x14ac:dyDescent="0.25">
      <c r="A10" s="15" t="s">
        <v>4</v>
      </c>
      <c r="B10" s="15" t="s">
        <v>7</v>
      </c>
      <c r="C10" s="16" t="s">
        <v>22</v>
      </c>
      <c r="D10" s="17">
        <f>5963.44/365*365</f>
        <v>5963.44</v>
      </c>
      <c r="E10" s="15">
        <v>72.8</v>
      </c>
      <c r="F10" s="16">
        <v>15</v>
      </c>
      <c r="G10" s="19">
        <f t="shared" si="0"/>
        <v>87.8</v>
      </c>
      <c r="H10" s="20">
        <f t="shared" ref="H10:H12" si="4">D10/100*G10</f>
        <v>5235.9003199999997</v>
      </c>
      <c r="I10" s="21">
        <f t="shared" si="1"/>
        <v>1246.1442761600001</v>
      </c>
      <c r="J10" s="21">
        <f t="shared" si="2"/>
        <v>445.05152720000001</v>
      </c>
      <c r="K10" s="21">
        <f t="shared" si="3"/>
        <v>6927.0961233600001</v>
      </c>
    </row>
    <row r="11" spans="1:11" x14ac:dyDescent="0.25">
      <c r="A11" s="24" t="s">
        <v>14</v>
      </c>
      <c r="B11" s="24" t="s">
        <v>9</v>
      </c>
      <c r="C11" s="25" t="s">
        <v>22</v>
      </c>
      <c r="D11" s="17">
        <f>5963.44</f>
        <v>5963.44</v>
      </c>
      <c r="E11" s="26">
        <v>72.3</v>
      </c>
      <c r="F11" s="16">
        <v>15</v>
      </c>
      <c r="G11" s="19">
        <f t="shared" si="0"/>
        <v>87.3</v>
      </c>
      <c r="H11" s="20">
        <f t="shared" si="4"/>
        <v>5206.0831199999993</v>
      </c>
      <c r="I11" s="21">
        <f t="shared" si="1"/>
        <v>1239.0477825599999</v>
      </c>
      <c r="J11" s="21">
        <f t="shared" si="2"/>
        <v>442.51706519999993</v>
      </c>
      <c r="K11" s="21">
        <f t="shared" si="3"/>
        <v>6887.6479677599991</v>
      </c>
    </row>
    <row r="12" spans="1:11" x14ac:dyDescent="0.25">
      <c r="A12" s="27" t="s">
        <v>15</v>
      </c>
      <c r="B12" s="27" t="s">
        <v>3</v>
      </c>
      <c r="C12" s="16" t="s">
        <v>22</v>
      </c>
      <c r="D12" s="17">
        <f>5963.44</f>
        <v>5963.44</v>
      </c>
      <c r="E12" s="27">
        <v>72.05</v>
      </c>
      <c r="F12" s="16">
        <v>15</v>
      </c>
      <c r="G12" s="19">
        <f t="shared" si="0"/>
        <v>87.05</v>
      </c>
      <c r="H12" s="20">
        <f t="shared" si="4"/>
        <v>5191.1745199999996</v>
      </c>
      <c r="I12" s="21">
        <f t="shared" si="1"/>
        <v>1235.4995357600001</v>
      </c>
      <c r="J12" s="21">
        <f t="shared" si="2"/>
        <v>441.24983419999995</v>
      </c>
      <c r="K12" s="21">
        <f t="shared" si="3"/>
        <v>6867.9238899599995</v>
      </c>
    </row>
    <row r="13" spans="1:11" x14ac:dyDescent="0.25">
      <c r="A13" s="28"/>
      <c r="B13" s="28"/>
      <c r="C13" s="29"/>
      <c r="D13" s="30">
        <f>SUM(D7:D12)</f>
        <v>32739.285599999996</v>
      </c>
      <c r="E13" s="28"/>
      <c r="F13" s="29"/>
      <c r="G13" s="31"/>
      <c r="H13" s="32">
        <f>SUM(H7:H12)</f>
        <v>22623.523976104108</v>
      </c>
      <c r="I13" s="33">
        <f>SUM(I7:I12)</f>
        <v>5384.3987063127779</v>
      </c>
      <c r="J13" s="33">
        <f>SUM(J7:J12)</f>
        <v>1922.9995379688492</v>
      </c>
      <c r="K13" s="33">
        <f t="shared" si="3"/>
        <v>29930.922220385735</v>
      </c>
    </row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Segretario</dc:creator>
  <cp:lastModifiedBy>pc</cp:lastModifiedBy>
  <cp:lastPrinted>2021-05-14T09:20:06Z</cp:lastPrinted>
  <dcterms:created xsi:type="dcterms:W3CDTF">2017-06-28T15:50:51Z</dcterms:created>
  <dcterms:modified xsi:type="dcterms:W3CDTF">2021-05-19T11:00:40Z</dcterms:modified>
</cp:coreProperties>
</file>